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870" yWindow="-18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<sst xmlns="http://schemas.openxmlformats.org/spreadsheetml/2006/main" count="259" uniqueCount="123">
  <si>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</si>
  <si>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</si>
  <si>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</si>
  <si>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</si>
  <si>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</si>
  <si>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</si>
  <si>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</si>
  <si>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</si>
  <si>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</si>
  <si>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</si>
  <si>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</si>
  <si>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</si>
  <si>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</si>
  <si>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</si>
  <si>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</si>
  <si>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</si>
  <si>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</si>
  <si>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</si>
  <si>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</si>
  <si>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</si>
  <si>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</si>
  <si>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</si>
  <si>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</si>
  <si>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</si>
  <si>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</si>
  <si>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</si>
  <si>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</si>
  <si>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</si>
  <si>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</si>
  <si>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</si>
  <si>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</si>
  <si>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</si>
  <si>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</si>
  <si>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</si>
  <si>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</si>
  <si>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</si>
  <si>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</si>
  <si>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</si>
  <si>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</si>
  <si>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</si>
  <si>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</si>
  <si>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</si>
  <si>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</si>
  <si>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</si>
  <si>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</si>
  <si>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</si>
  <si>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</si>
  <si>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</si>
  <si>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</si>
  <si>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</si>
  <si>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</si>
  <si>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</si>
  <si>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</si>
  <si>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</si>
  <si>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</si>
  <si>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</si>
  <si>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</si>
  <si>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</si>
  <si>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</si>
  <si>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</si>
  <si>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</si>
  <si>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</si>
  <si>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</si>
  <si>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</si>
  <si>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</si>
  <si>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</si>
  <si>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</si>
  <si>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</si>
  <si>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</si>
  <si>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</si>
  <si>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</si>
  <si>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</si>
  <si>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</si>
  <si>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</si>
  <si>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</si>
  <si>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</si>
  <si>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</si>
  <si>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</si>
  <si>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</si>
  <si>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</si>
  <si>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</si>
  <si>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</si>
  <si>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</si>
  <si>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</si>
  <si>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</si>
  <si>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</si>
  <si>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</si>
  <si>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</si>
  <si>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</si>
  <si>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</si>
  <si>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</si>
  <si>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</si>
  <si>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</si>
  <si>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</si>
  <si>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</si>
  <si>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</si>
  <si>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</si>
  <si>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</si>
  <si>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</si>
  <si>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</si>
  <si>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</si>
  <si>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</si>
  <si>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</si>
  <si>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</si>
  <si>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</si>
  <si>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</si>
  <si>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</si>
  <si>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</si>
  <si>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岩手県　矢巾町</t>
  </si>
  <si>
    <t>法適用</t>
  </si>
  <si>
    <t>下水道事業</t>
  </si>
  <si>
    <t>公共下水道</t>
  </si>
  <si>
    <t>Cc1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</si>
  <si>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</si>
  <si>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</si>
  <si>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</si>
  <si>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</si>
  <si>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</si>
  <si>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</si>
  <si>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</si>
  <si>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平成28年度において耐用年数を経過した管渠はなく、管渠の更新を平成27年度から行っていない状況である。現在の経営状況では計画的な更新を行わなければ費用を捻出することは難しい。そのため、今後の更新計画を策定し計画的な更新を行う必要がある。</t>
    <rPh sb="0" eb="2">
      <t>ヘイセイ</t>
    </rPh>
    <rPh sb="4" eb="5">
      <t>ネン</t>
    </rPh>
    <rPh sb="5" eb="6">
      <t>ド</t>
    </rPh>
    <rPh sb="10" eb="12">
      <t>タイヨウ</t>
    </rPh>
    <rPh sb="12" eb="14">
      <t>ネンスウ</t>
    </rPh>
    <rPh sb="15" eb="17">
      <t>ケイカ</t>
    </rPh>
    <rPh sb="19" eb="21">
      <t>カンキョ</t>
    </rPh>
    <rPh sb="25" eb="27">
      <t>カンキョ</t>
    </rPh>
    <rPh sb="28" eb="30">
      <t>コウシン</t>
    </rPh>
    <rPh sb="31" eb="33">
      <t>ヘイセイ</t>
    </rPh>
    <rPh sb="35" eb="36">
      <t>ネン</t>
    </rPh>
    <rPh sb="36" eb="37">
      <t>ド</t>
    </rPh>
    <rPh sb="39" eb="40">
      <t>オコナ</t>
    </rPh>
    <rPh sb="45" eb="47">
      <t>ジョウキョウ</t>
    </rPh>
    <rPh sb="51" eb="53">
      <t>ゲンザイ</t>
    </rPh>
    <rPh sb="54" eb="56">
      <t>ケイエイ</t>
    </rPh>
    <rPh sb="56" eb="58">
      <t>ジョウキョウ</t>
    </rPh>
    <rPh sb="60" eb="63">
      <t>ケイカクテキ</t>
    </rPh>
    <rPh sb="64" eb="66">
      <t>コウシン</t>
    </rPh>
    <rPh sb="67" eb="68">
      <t>オコナ</t>
    </rPh>
    <rPh sb="73" eb="75">
      <t>ヒヨウ</t>
    </rPh>
    <rPh sb="76" eb="78">
      <t>ネンシュツ</t>
    </rPh>
    <rPh sb="83" eb="84">
      <t>ムズカ</t>
    </rPh>
    <rPh sb="92" eb="94">
      <t>コンゴ</t>
    </rPh>
    <rPh sb="95" eb="97">
      <t>コウシン</t>
    </rPh>
    <rPh sb="97" eb="99">
      <t>ケイカク</t>
    </rPh>
    <rPh sb="100" eb="102">
      <t>サクテイ</t>
    </rPh>
    <rPh sb="103" eb="106">
      <t>ケイカクテキ</t>
    </rPh>
    <rPh sb="107" eb="109">
      <t>コウシン</t>
    </rPh>
    <rPh sb="110" eb="111">
      <t>オコナ</t>
    </rPh>
    <rPh sb="112" eb="114">
      <t>ヒツヨウ</t>
    </rPh>
    <phoneticPr fontId="4"/>
  </si>
  <si>
    <t>　今後、これまで投資してきた多大な企業債が経営を圧迫することは明白である。また、投資により取得した資産の減価償却費も経営収支を悪化させる一因となっている。平成29年の料金改定により収入の増加を図ったが、今後の公共下水道使用者数は減少する見込みであり、長期では減少に傾くと考えている。現在、一般会計からの負担金で黒字とはなっているが、今後、管渠の更新時期を迎えるにあたり経営戦略の策定を急ぎ、業務の改善を図っていかなければならない。</t>
    <rPh sb="1" eb="3">
      <t>コンゴ</t>
    </rPh>
    <rPh sb="8" eb="10">
      <t>トウシ</t>
    </rPh>
    <rPh sb="14" eb="16">
      <t>タダイ</t>
    </rPh>
    <rPh sb="17" eb="19">
      <t>キギョウ</t>
    </rPh>
    <rPh sb="19" eb="20">
      <t>サイ</t>
    </rPh>
    <rPh sb="21" eb="23">
      <t>ケイエイ</t>
    </rPh>
    <rPh sb="24" eb="26">
      <t>アッパク</t>
    </rPh>
    <rPh sb="31" eb="33">
      <t>メイハク</t>
    </rPh>
    <rPh sb="40" eb="42">
      <t>トウシ</t>
    </rPh>
    <rPh sb="45" eb="47">
      <t>シュトク</t>
    </rPh>
    <rPh sb="49" eb="51">
      <t>シサン</t>
    </rPh>
    <rPh sb="52" eb="54">
      <t>ゲンカ</t>
    </rPh>
    <rPh sb="54" eb="56">
      <t>ショウキャク</t>
    </rPh>
    <rPh sb="56" eb="57">
      <t>ヒ</t>
    </rPh>
    <rPh sb="58" eb="60">
      <t>ケイエイ</t>
    </rPh>
    <rPh sb="60" eb="62">
      <t>シュウシ</t>
    </rPh>
    <rPh sb="63" eb="65">
      <t>アッカ</t>
    </rPh>
    <rPh sb="68" eb="70">
      <t>イチイン</t>
    </rPh>
    <rPh sb="77" eb="79">
      <t>ヘイセイ</t>
    </rPh>
    <rPh sb="81" eb="82">
      <t>ネン</t>
    </rPh>
    <rPh sb="83" eb="85">
      <t>リョウキン</t>
    </rPh>
    <rPh sb="85" eb="87">
      <t>カイテイ</t>
    </rPh>
    <rPh sb="90" eb="92">
      <t>シュウニュウ</t>
    </rPh>
    <rPh sb="93" eb="95">
      <t>ゾウカ</t>
    </rPh>
    <rPh sb="96" eb="97">
      <t>ハカ</t>
    </rPh>
    <rPh sb="101" eb="103">
      <t>コンゴ</t>
    </rPh>
    <rPh sb="104" eb="106">
      <t>コウキョウ</t>
    </rPh>
    <rPh sb="106" eb="109">
      <t>ゲスイドウ</t>
    </rPh>
    <rPh sb="109" eb="112">
      <t>シヨウシャ</t>
    </rPh>
    <rPh sb="112" eb="113">
      <t>スウ</t>
    </rPh>
    <rPh sb="114" eb="116">
      <t>ゲンショウ</t>
    </rPh>
    <rPh sb="118" eb="120">
      <t>ミコ</t>
    </rPh>
    <rPh sb="125" eb="127">
      <t>チョウキ</t>
    </rPh>
    <rPh sb="129" eb="131">
      <t>ゲンショウ</t>
    </rPh>
    <rPh sb="132" eb="133">
      <t>カタム</t>
    </rPh>
    <rPh sb="135" eb="136">
      <t>カンガ</t>
    </rPh>
    <rPh sb="141" eb="143">
      <t>ゲンザイ</t>
    </rPh>
    <rPh sb="166" eb="168">
      <t>コンゴ</t>
    </rPh>
    <rPh sb="169" eb="170">
      <t>カン</t>
    </rPh>
    <rPh sb="170" eb="171">
      <t>キョ</t>
    </rPh>
    <rPh sb="172" eb="174">
      <t>コウシン</t>
    </rPh>
    <rPh sb="174" eb="176">
      <t>ジキ</t>
    </rPh>
    <rPh sb="177" eb="178">
      <t>ムカ</t>
    </rPh>
    <rPh sb="184" eb="186">
      <t>ケイエイ</t>
    </rPh>
    <rPh sb="186" eb="188">
      <t>センリャク</t>
    </rPh>
    <rPh sb="189" eb="191">
      <t>サクテイ</t>
    </rPh>
    <rPh sb="192" eb="193">
      <t>イソ</t>
    </rPh>
    <rPh sb="195" eb="197">
      <t>ギョウム</t>
    </rPh>
    <rPh sb="198" eb="200">
      <t>カイゼン</t>
    </rPh>
    <rPh sb="201" eb="202">
      <t>ハカ</t>
    </rPh>
    <phoneticPr fontId="4"/>
  </si>
  <si>
    <t xml:space="preserve">　経常収支比率は平成26年以降100％を超え黒字となっている。平成28年度は岩手医科大学の移転に伴う新規接続も多く使用料収入は増加したが、これまで投資してきた資産の減価償却費や不明水対策のための調査委託料等で支出が増加し収益は減少した。
　平成29年2月に料金改定を行い使用料収入の増加に努めてはいるが、長期的には公共下水道使用者数は減少するとの見込みであり、また支出の多くの割合を占める減価償却費が今後も経営を圧迫すると考えられることから、更なる経営改善策が必要である。
　これまで企業債を普及率・水洗化率向上のための投資の財源の一部としていたために、事業規模に比べての企業債残高が類似団体より膨大なものとなっているが、水洗化率は類似団体の平均を上回り95.81％となっている。
　汚水処理原価は流域下水道に接続しているため、類似団体より抑えられ、経費回収率もそれに比例して基準を超え、類似団体と比べても高い水準となっている。
</t>
    <rPh sb="8" eb="10">
      <t>ヘイセイ</t>
    </rPh>
    <rPh sb="12" eb="15">
      <t>ネンイコウ</t>
    </rPh>
    <rPh sb="20" eb="21">
      <t>コ</t>
    </rPh>
    <rPh sb="22" eb="24">
      <t>クロジ</t>
    </rPh>
    <rPh sb="31" eb="33">
      <t>ヘイセイ</t>
    </rPh>
    <rPh sb="35" eb="36">
      <t>ネン</t>
    </rPh>
    <rPh sb="36" eb="37">
      <t>ド</t>
    </rPh>
    <rPh sb="38" eb="40">
      <t>イワテ</t>
    </rPh>
    <rPh sb="40" eb="42">
      <t>イカ</t>
    </rPh>
    <rPh sb="42" eb="44">
      <t>ダイガク</t>
    </rPh>
    <rPh sb="45" eb="47">
      <t>イテン</t>
    </rPh>
    <rPh sb="48" eb="49">
      <t>トモナ</t>
    </rPh>
    <rPh sb="50" eb="52">
      <t>シンキ</t>
    </rPh>
    <rPh sb="52" eb="54">
      <t>セツゾク</t>
    </rPh>
    <rPh sb="55" eb="56">
      <t>オオ</t>
    </rPh>
    <rPh sb="57" eb="60">
      <t>シヨウリョウ</t>
    </rPh>
    <rPh sb="60" eb="62">
      <t>シュウニュウ</t>
    </rPh>
    <rPh sb="63" eb="65">
      <t>ゾウカ</t>
    </rPh>
    <rPh sb="88" eb="90">
      <t>フメイ</t>
    </rPh>
    <rPh sb="90" eb="91">
      <t>スイ</t>
    </rPh>
    <rPh sb="91" eb="93">
      <t>タイサク</t>
    </rPh>
    <rPh sb="97" eb="99">
      <t>チョウサ</t>
    </rPh>
    <rPh sb="99" eb="101">
      <t>イタク</t>
    </rPh>
    <rPh sb="101" eb="102">
      <t>リョウ</t>
    </rPh>
    <rPh sb="102" eb="103">
      <t>トウ</t>
    </rPh>
    <rPh sb="104" eb="106">
      <t>シシュツ</t>
    </rPh>
    <rPh sb="107" eb="109">
      <t>ゾウカ</t>
    </rPh>
    <rPh sb="110" eb="112">
      <t>シュウエキ</t>
    </rPh>
    <rPh sb="113" eb="115">
      <t>ゲンショウ</t>
    </rPh>
    <rPh sb="120" eb="122">
      <t>ヘイセイ</t>
    </rPh>
    <rPh sb="124" eb="125">
      <t>ネン</t>
    </rPh>
    <rPh sb="126" eb="127">
      <t>ガツ</t>
    </rPh>
    <rPh sb="128" eb="130">
      <t>リョウキン</t>
    </rPh>
    <rPh sb="130" eb="132">
      <t>カイテイ</t>
    </rPh>
    <rPh sb="133" eb="134">
      <t>オコナ</t>
    </rPh>
    <rPh sb="135" eb="137">
      <t>シヨウ</t>
    </rPh>
    <rPh sb="137" eb="138">
      <t>リョウ</t>
    </rPh>
    <rPh sb="138" eb="140">
      <t>シュウニュウ</t>
    </rPh>
    <rPh sb="141" eb="143">
      <t>ゾウカ</t>
    </rPh>
    <rPh sb="144" eb="145">
      <t>ツト</t>
    </rPh>
    <rPh sb="152" eb="155">
      <t>チョウキテキ</t>
    </rPh>
    <rPh sb="157" eb="159">
      <t>コウキョウ</t>
    </rPh>
    <rPh sb="159" eb="162">
      <t>ゲスイドウ</t>
    </rPh>
    <rPh sb="162" eb="165">
      <t>シヨウシャ</t>
    </rPh>
    <rPh sb="165" eb="166">
      <t>スウ</t>
    </rPh>
    <rPh sb="167" eb="169">
      <t>ゲンショウ</t>
    </rPh>
    <rPh sb="173" eb="175">
      <t>ミコ</t>
    </rPh>
    <rPh sb="182" eb="184">
      <t>シシュツ</t>
    </rPh>
    <rPh sb="185" eb="186">
      <t>オオ</t>
    </rPh>
    <rPh sb="188" eb="190">
      <t>ワリアイ</t>
    </rPh>
    <rPh sb="191" eb="192">
      <t>シ</t>
    </rPh>
    <rPh sb="194" eb="196">
      <t>ゲンカ</t>
    </rPh>
    <rPh sb="196" eb="198">
      <t>ショウキャク</t>
    </rPh>
    <rPh sb="198" eb="199">
      <t>ヒ</t>
    </rPh>
    <rPh sb="200" eb="202">
      <t>コンゴ</t>
    </rPh>
    <rPh sb="203" eb="205">
      <t>ケイエイ</t>
    </rPh>
    <rPh sb="206" eb="208">
      <t>アッパク</t>
    </rPh>
    <rPh sb="211" eb="212">
      <t>カンガ</t>
    </rPh>
    <rPh sb="242" eb="244">
      <t>キギョウ</t>
    </rPh>
    <rPh sb="244" eb="245">
      <t>サイ</t>
    </rPh>
    <rPh sb="246" eb="248">
      <t>フキュウ</t>
    </rPh>
    <rPh sb="248" eb="249">
      <t>リツ</t>
    </rPh>
    <rPh sb="253" eb="254">
      <t>リツ</t>
    </rPh>
    <rPh sb="254" eb="256">
      <t>コウジョウ</t>
    </rPh>
    <rPh sb="260" eb="262">
      <t>トウシ</t>
    </rPh>
    <rPh sb="263" eb="265">
      <t>ザイゲン</t>
    </rPh>
    <rPh sb="266" eb="268">
      <t>イチブ</t>
    </rPh>
    <rPh sb="277" eb="279">
      <t>ジギョウ</t>
    </rPh>
    <rPh sb="279" eb="281">
      <t>キボ</t>
    </rPh>
    <rPh sb="282" eb="283">
      <t>クラ</t>
    </rPh>
    <rPh sb="286" eb="288">
      <t>キギョウ</t>
    </rPh>
    <rPh sb="288" eb="289">
      <t>サイ</t>
    </rPh>
    <rPh sb="289" eb="291">
      <t>ザンダカ</t>
    </rPh>
    <rPh sb="292" eb="294">
      <t>ルイジ</t>
    </rPh>
    <rPh sb="294" eb="296">
      <t>ダンタイ</t>
    </rPh>
    <rPh sb="298" eb="300">
      <t>ボウダイ</t>
    </rPh>
    <rPh sb="311" eb="314">
      <t>スイセンカ</t>
    </rPh>
    <rPh sb="314" eb="315">
      <t>リツ</t>
    </rPh>
    <rPh sb="316" eb="318">
      <t>ルイジ</t>
    </rPh>
    <rPh sb="318" eb="320">
      <t>ダンタイ</t>
    </rPh>
    <rPh sb="321" eb="323">
      <t>ヘイキン</t>
    </rPh>
    <rPh sb="324" eb="326">
      <t>ウワマワ</t>
    </rPh>
    <rPh sb="349" eb="351">
      <t>リュウイキ</t>
    </rPh>
    <rPh sb="351" eb="354">
      <t>ゲスイドウ</t>
    </rPh>
    <rPh sb="355" eb="357">
      <t>セツゾク</t>
    </rPh>
    <rPh sb="364" eb="366">
      <t>ルイジ</t>
    </rPh>
    <rPh sb="366" eb="368">
      <t>ダンタイ</t>
    </rPh>
    <rPh sb="370" eb="371">
      <t>オサ</t>
    </rPh>
    <rPh sb="375" eb="377">
      <t>ケイヒ</t>
    </rPh>
    <rPh sb="377" eb="379">
      <t>カイシュウ</t>
    </rPh>
    <rPh sb="379" eb="380">
      <t>リツ</t>
    </rPh>
    <rPh sb="384" eb="386">
      <t>ヒレイ</t>
    </rPh>
    <rPh sb="388" eb="390">
      <t>キジュン</t>
    </rPh>
    <rPh sb="391" eb="392">
      <t>コ</t>
    </rPh>
    <rPh sb="394" eb="396">
      <t>ルイジ</t>
    </rPh>
    <rPh sb="396" eb="398">
      <t>ダンタイ</t>
    </rPh>
    <rPh sb="399" eb="400">
      <t>クラ</t>
    </rPh>
    <rPh sb="403" eb="404">
      <t>タカ</t>
    </rPh>
    <rPh sb="405" eb="407">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</si>
</sst>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0.03</c:v>
                </c:pt>
                <c:pt idx="2">
                  <c:v>0.02</c:v>
                </c:pt>
                <c:pt idx="3" formatCode="#,##0.00;&quot;△&quot;#,##0.00">
                  <c:v>0</c:v>
                </c:pt>
                <c:pt idx="4" formatCode="#,##0.00;&quot;△&quot;#,##0.00">
                  <c:v>0</c:v>
                </c:pt>
              </c:numCache>
            </c:numRef>
          </c:val>
        </c:ser>
        <c:dLbls>
          <c:showLegendKey val="0"/>
          <c:showVal val="0"/>
          <c:showCatName val="0"/>
          <c:showSerName val="0"/>
          <c:showPercent val="0"/>
          <c:showBubbleSize val="0"/>
        </c:dLbls>
        <c:gapWidth val="150"/>
        <c:axId val="100300288"/>
        <c:axId val="10030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7.0000000000000007E-2</c:v>
                </c:pt>
                <c:pt idx="2">
                  <c:v>0.04</c:v>
                </c:pt>
                <c:pt idx="3">
                  <c:v>0.09</c:v>
                </c:pt>
                <c:pt idx="4">
                  <c:v>0.19</c:v>
                </c:pt>
              </c:numCache>
            </c:numRef>
          </c:val>
          <c:smooth val="0"/>
        </c:ser>
        <c:dLbls>
          <c:showLegendKey val="0"/>
          <c:showVal val="0"/>
          <c:showCatName val="0"/>
          <c:showSerName val="0"/>
          <c:showPercent val="0"/>
          <c:showBubbleSize val="0"/>
        </c:dLbls>
        <c:marker val="1"/>
        <c:smooth val="0"/>
        <c:axId val="100300288"/>
        <c:axId val="100302208"/>
      </c:lineChart>
      <c:dateAx>
        <c:axId val="100300288"/>
        <c:scaling>
          <c:orientation val="minMax"/>
        </c:scaling>
        <c:delete val="1"/>
        <c:axPos val="b"/>
        <c:numFmt formatCode="ge" sourceLinked="1"/>
        <c:majorTickMark val="none"/>
        <c:minorTickMark val="none"/>
        <c:tickLblPos val="none"/>
        <c:crossAx val="100302208"/>
        <c:crosses val="autoZero"/>
        <c:auto val="1"/>
        <c:lblOffset val="100"/>
        <c:baseTimeUnit val="years"/>
      </c:dateAx>
      <c:valAx>
        <c:axId val="10030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60.7</c:v>
                </c:pt>
                <c:pt idx="3">
                  <c:v>60.7</c:v>
                </c:pt>
                <c:pt idx="4">
                  <c:v>0</c:v>
                </c:pt>
              </c:numCache>
            </c:numRef>
          </c:val>
        </c:ser>
        <c:dLbls>
          <c:showLegendKey val="0"/>
          <c:showVal val="0"/>
          <c:showCatName val="0"/>
          <c:showSerName val="0"/>
          <c:showPercent val="0"/>
          <c:showBubbleSize val="0"/>
        </c:dLbls>
        <c:gapWidth val="150"/>
        <c:axId val="101427456"/>
        <c:axId val="10144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55.81</c:v>
                </c:pt>
                <c:pt idx="2">
                  <c:v>54.44</c:v>
                </c:pt>
                <c:pt idx="3">
                  <c:v>59.4</c:v>
                </c:pt>
                <c:pt idx="4">
                  <c:v>59.35</c:v>
                </c:pt>
              </c:numCache>
            </c:numRef>
          </c:val>
          <c:smooth val="0"/>
        </c:ser>
        <c:dLbls>
          <c:showLegendKey val="0"/>
          <c:showVal val="0"/>
          <c:showCatName val="0"/>
          <c:showSerName val="0"/>
          <c:showPercent val="0"/>
          <c:showBubbleSize val="0"/>
        </c:dLbls>
        <c:marker val="1"/>
        <c:smooth val="0"/>
        <c:axId val="101427456"/>
        <c:axId val="101441920"/>
      </c:lineChart>
      <c:dateAx>
        <c:axId val="101427456"/>
        <c:scaling>
          <c:orientation val="minMax"/>
        </c:scaling>
        <c:delete val="1"/>
        <c:axPos val="b"/>
        <c:numFmt formatCode="ge" sourceLinked="1"/>
        <c:majorTickMark val="none"/>
        <c:minorTickMark val="none"/>
        <c:tickLblPos val="none"/>
        <c:crossAx val="101441920"/>
        <c:crosses val="autoZero"/>
        <c:auto val="1"/>
        <c:lblOffset val="100"/>
        <c:baseTimeUnit val="years"/>
      </c:dateAx>
      <c:valAx>
        <c:axId val="10144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2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94.68</c:v>
                </c:pt>
                <c:pt idx="2">
                  <c:v>94.81</c:v>
                </c:pt>
                <c:pt idx="3">
                  <c:v>95.02</c:v>
                </c:pt>
                <c:pt idx="4">
                  <c:v>95.81</c:v>
                </c:pt>
              </c:numCache>
            </c:numRef>
          </c:val>
        </c:ser>
        <c:dLbls>
          <c:showLegendKey val="0"/>
          <c:showVal val="0"/>
          <c:showCatName val="0"/>
          <c:showSerName val="0"/>
          <c:showPercent val="0"/>
          <c:showBubbleSize val="0"/>
        </c:dLbls>
        <c:gapWidth val="150"/>
        <c:axId val="101475840"/>
        <c:axId val="10147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84.41</c:v>
                </c:pt>
                <c:pt idx="2">
                  <c:v>84.2</c:v>
                </c:pt>
                <c:pt idx="3">
                  <c:v>89.81</c:v>
                </c:pt>
                <c:pt idx="4">
                  <c:v>89.88</c:v>
                </c:pt>
              </c:numCache>
            </c:numRef>
          </c:val>
          <c:smooth val="0"/>
        </c:ser>
        <c:dLbls>
          <c:showLegendKey val="0"/>
          <c:showVal val="0"/>
          <c:showCatName val="0"/>
          <c:showSerName val="0"/>
          <c:showPercent val="0"/>
          <c:showBubbleSize val="0"/>
        </c:dLbls>
        <c:marker val="1"/>
        <c:smooth val="0"/>
        <c:axId val="101475840"/>
        <c:axId val="101477760"/>
      </c:lineChart>
      <c:dateAx>
        <c:axId val="101475840"/>
        <c:scaling>
          <c:orientation val="minMax"/>
        </c:scaling>
        <c:delete val="1"/>
        <c:axPos val="b"/>
        <c:numFmt formatCode="ge" sourceLinked="1"/>
        <c:majorTickMark val="none"/>
        <c:minorTickMark val="none"/>
        <c:tickLblPos val="none"/>
        <c:crossAx val="101477760"/>
        <c:crosses val="autoZero"/>
        <c:auto val="1"/>
        <c:lblOffset val="100"/>
        <c:baseTimeUnit val="years"/>
      </c:dateAx>
      <c:valAx>
        <c:axId val="1014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91.74</c:v>
                </c:pt>
                <c:pt idx="2">
                  <c:v>125.49</c:v>
                </c:pt>
                <c:pt idx="3">
                  <c:v>131.16999999999999</c:v>
                </c:pt>
                <c:pt idx="4">
                  <c:v>104.94</c:v>
                </c:pt>
              </c:numCache>
            </c:numRef>
          </c:val>
        </c:ser>
        <c:dLbls>
          <c:showLegendKey val="0"/>
          <c:showVal val="0"/>
          <c:showCatName val="0"/>
          <c:showSerName val="0"/>
          <c:showPercent val="0"/>
          <c:showBubbleSize val="0"/>
        </c:dLbls>
        <c:gapWidth val="150"/>
        <c:axId val="101057664"/>
        <c:axId val="10105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102.73</c:v>
                </c:pt>
                <c:pt idx="2">
                  <c:v>108.56</c:v>
                </c:pt>
                <c:pt idx="3">
                  <c:v>115.25</c:v>
                </c:pt>
                <c:pt idx="4">
                  <c:v>105.98</c:v>
                </c:pt>
              </c:numCache>
            </c:numRef>
          </c:val>
          <c:smooth val="0"/>
        </c:ser>
        <c:dLbls>
          <c:showLegendKey val="0"/>
          <c:showVal val="0"/>
          <c:showCatName val="0"/>
          <c:showSerName val="0"/>
          <c:showPercent val="0"/>
          <c:showBubbleSize val="0"/>
        </c:dLbls>
        <c:marker val="1"/>
        <c:smooth val="0"/>
        <c:axId val="101057664"/>
        <c:axId val="101059584"/>
      </c:lineChart>
      <c:dateAx>
        <c:axId val="101057664"/>
        <c:scaling>
          <c:orientation val="minMax"/>
        </c:scaling>
        <c:delete val="1"/>
        <c:axPos val="b"/>
        <c:numFmt formatCode="ge" sourceLinked="1"/>
        <c:majorTickMark val="none"/>
        <c:minorTickMark val="none"/>
        <c:tickLblPos val="none"/>
        <c:crossAx val="101059584"/>
        <c:crosses val="autoZero"/>
        <c:auto val="1"/>
        <c:lblOffset val="100"/>
        <c:baseTimeUnit val="years"/>
      </c:dateAx>
      <c:valAx>
        <c:axId val="10105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5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2.68</c:v>
                </c:pt>
                <c:pt idx="2">
                  <c:v>5.21</c:v>
                </c:pt>
                <c:pt idx="3">
                  <c:v>7.47</c:v>
                </c:pt>
                <c:pt idx="4">
                  <c:v>9.59</c:v>
                </c:pt>
              </c:numCache>
            </c:numRef>
          </c:val>
        </c:ser>
        <c:dLbls>
          <c:showLegendKey val="0"/>
          <c:showVal val="0"/>
          <c:showCatName val="0"/>
          <c:showSerName val="0"/>
          <c:showPercent val="0"/>
          <c:showBubbleSize val="0"/>
        </c:dLbls>
        <c:gapWidth val="150"/>
        <c:axId val="101102336"/>
        <c:axId val="10110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11.39</c:v>
                </c:pt>
                <c:pt idx="2">
                  <c:v>21.28</c:v>
                </c:pt>
                <c:pt idx="3">
                  <c:v>30.5</c:v>
                </c:pt>
                <c:pt idx="4">
                  <c:v>27.12</c:v>
                </c:pt>
              </c:numCache>
            </c:numRef>
          </c:val>
          <c:smooth val="0"/>
        </c:ser>
        <c:dLbls>
          <c:showLegendKey val="0"/>
          <c:showVal val="0"/>
          <c:showCatName val="0"/>
          <c:showSerName val="0"/>
          <c:showPercent val="0"/>
          <c:showBubbleSize val="0"/>
        </c:dLbls>
        <c:marker val="1"/>
        <c:smooth val="0"/>
        <c:axId val="101102336"/>
        <c:axId val="101104256"/>
      </c:lineChart>
      <c:dateAx>
        <c:axId val="101102336"/>
        <c:scaling>
          <c:orientation val="minMax"/>
        </c:scaling>
        <c:delete val="1"/>
        <c:axPos val="b"/>
        <c:numFmt formatCode="ge" sourceLinked="1"/>
        <c:majorTickMark val="none"/>
        <c:minorTickMark val="none"/>
        <c:tickLblPos val="none"/>
        <c:crossAx val="101104256"/>
        <c:crosses val="autoZero"/>
        <c:auto val="1"/>
        <c:lblOffset val="100"/>
        <c:baseTimeUnit val="years"/>
      </c:dateAx>
      <c:valAx>
        <c:axId val="10110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0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01138816"/>
        <c:axId val="1011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0.78</c:v>
                </c:pt>
                <c:pt idx="2" formatCode="#,##0.00;&quot;△&quot;#,##0.00">
                  <c:v>0</c:v>
                </c:pt>
                <c:pt idx="3">
                  <c:v>3</c:v>
                </c:pt>
                <c:pt idx="4">
                  <c:v>1.93</c:v>
                </c:pt>
              </c:numCache>
            </c:numRef>
          </c:val>
          <c:smooth val="0"/>
        </c:ser>
        <c:dLbls>
          <c:showLegendKey val="0"/>
          <c:showVal val="0"/>
          <c:showCatName val="0"/>
          <c:showSerName val="0"/>
          <c:showPercent val="0"/>
          <c:showBubbleSize val="0"/>
        </c:dLbls>
        <c:marker val="1"/>
        <c:smooth val="0"/>
        <c:axId val="101138816"/>
        <c:axId val="101140736"/>
      </c:lineChart>
      <c:dateAx>
        <c:axId val="101138816"/>
        <c:scaling>
          <c:orientation val="minMax"/>
        </c:scaling>
        <c:delete val="1"/>
        <c:axPos val="b"/>
        <c:numFmt formatCode="ge" sourceLinked="1"/>
        <c:majorTickMark val="none"/>
        <c:minorTickMark val="none"/>
        <c:tickLblPos val="none"/>
        <c:crossAx val="101140736"/>
        <c:crosses val="autoZero"/>
        <c:auto val="1"/>
        <c:lblOffset val="100"/>
        <c:baseTimeUnit val="years"/>
      </c:dateAx>
      <c:valAx>
        <c:axId val="1011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3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16.07</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01255424"/>
        <c:axId val="10126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149.66</c:v>
                </c:pt>
                <c:pt idx="2">
                  <c:v>100.32</c:v>
                </c:pt>
                <c:pt idx="3">
                  <c:v>19.440000000000001</c:v>
                </c:pt>
                <c:pt idx="4">
                  <c:v>41.15</c:v>
                </c:pt>
              </c:numCache>
            </c:numRef>
          </c:val>
          <c:smooth val="0"/>
        </c:ser>
        <c:dLbls>
          <c:showLegendKey val="0"/>
          <c:showVal val="0"/>
          <c:showCatName val="0"/>
          <c:showSerName val="0"/>
          <c:showPercent val="0"/>
          <c:showBubbleSize val="0"/>
        </c:dLbls>
        <c:marker val="1"/>
        <c:smooth val="0"/>
        <c:axId val="101255424"/>
        <c:axId val="101261696"/>
      </c:lineChart>
      <c:dateAx>
        <c:axId val="101255424"/>
        <c:scaling>
          <c:orientation val="minMax"/>
        </c:scaling>
        <c:delete val="1"/>
        <c:axPos val="b"/>
        <c:numFmt formatCode="ge" sourceLinked="1"/>
        <c:majorTickMark val="none"/>
        <c:minorTickMark val="none"/>
        <c:tickLblPos val="none"/>
        <c:crossAx val="101261696"/>
        <c:crosses val="autoZero"/>
        <c:auto val="1"/>
        <c:lblOffset val="100"/>
        <c:baseTimeUnit val="years"/>
      </c:dateAx>
      <c:valAx>
        <c:axId val="10126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216.98</c:v>
                </c:pt>
                <c:pt idx="2">
                  <c:v>128.1</c:v>
                </c:pt>
                <c:pt idx="3">
                  <c:v>135.88</c:v>
                </c:pt>
                <c:pt idx="4">
                  <c:v>135.80000000000001</c:v>
                </c:pt>
              </c:numCache>
            </c:numRef>
          </c:val>
        </c:ser>
        <c:dLbls>
          <c:showLegendKey val="0"/>
          <c:showVal val="0"/>
          <c:showCatName val="0"/>
          <c:showSerName val="0"/>
          <c:showPercent val="0"/>
          <c:showBubbleSize val="0"/>
        </c:dLbls>
        <c:gapWidth val="150"/>
        <c:axId val="101294464"/>
        <c:axId val="10129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246.4</c:v>
                </c:pt>
                <c:pt idx="2">
                  <c:v>49.23</c:v>
                </c:pt>
                <c:pt idx="3">
                  <c:v>71.52</c:v>
                </c:pt>
                <c:pt idx="4">
                  <c:v>88.12</c:v>
                </c:pt>
              </c:numCache>
            </c:numRef>
          </c:val>
          <c:smooth val="0"/>
        </c:ser>
        <c:dLbls>
          <c:showLegendKey val="0"/>
          <c:showVal val="0"/>
          <c:showCatName val="0"/>
          <c:showSerName val="0"/>
          <c:showPercent val="0"/>
          <c:showBubbleSize val="0"/>
        </c:dLbls>
        <c:marker val="1"/>
        <c:smooth val="0"/>
        <c:axId val="101294464"/>
        <c:axId val="101296384"/>
      </c:lineChart>
      <c:dateAx>
        <c:axId val="101294464"/>
        <c:scaling>
          <c:orientation val="minMax"/>
        </c:scaling>
        <c:delete val="1"/>
        <c:axPos val="b"/>
        <c:numFmt formatCode="ge" sourceLinked="1"/>
        <c:majorTickMark val="none"/>
        <c:minorTickMark val="none"/>
        <c:tickLblPos val="none"/>
        <c:crossAx val="101296384"/>
        <c:crosses val="autoZero"/>
        <c:auto val="1"/>
        <c:lblOffset val="100"/>
        <c:baseTimeUnit val="years"/>
      </c:dateAx>
      <c:valAx>
        <c:axId val="10129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9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1364.13</c:v>
                </c:pt>
                <c:pt idx="2">
                  <c:v>1313.64</c:v>
                </c:pt>
                <c:pt idx="3">
                  <c:v>1397.35</c:v>
                </c:pt>
                <c:pt idx="4">
                  <c:v>1438.15</c:v>
                </c:pt>
              </c:numCache>
            </c:numRef>
          </c:val>
        </c:ser>
        <c:dLbls>
          <c:showLegendKey val="0"/>
          <c:showVal val="0"/>
          <c:showCatName val="0"/>
          <c:showSerName val="0"/>
          <c:showPercent val="0"/>
          <c:showBubbleSize val="0"/>
        </c:dLbls>
        <c:gapWidth val="150"/>
        <c:axId val="101593088"/>
        <c:axId val="10159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1209.95</c:v>
                </c:pt>
                <c:pt idx="2">
                  <c:v>1136.5</c:v>
                </c:pt>
                <c:pt idx="3">
                  <c:v>862.87</c:v>
                </c:pt>
                <c:pt idx="4">
                  <c:v>716.96</c:v>
                </c:pt>
              </c:numCache>
            </c:numRef>
          </c:val>
          <c:smooth val="0"/>
        </c:ser>
        <c:dLbls>
          <c:showLegendKey val="0"/>
          <c:showVal val="0"/>
          <c:showCatName val="0"/>
          <c:showSerName val="0"/>
          <c:showPercent val="0"/>
          <c:showBubbleSize val="0"/>
        </c:dLbls>
        <c:marker val="1"/>
        <c:smooth val="0"/>
        <c:axId val="101593088"/>
        <c:axId val="101595008"/>
      </c:lineChart>
      <c:dateAx>
        <c:axId val="101593088"/>
        <c:scaling>
          <c:orientation val="minMax"/>
        </c:scaling>
        <c:delete val="1"/>
        <c:axPos val="b"/>
        <c:numFmt formatCode="ge" sourceLinked="1"/>
        <c:majorTickMark val="none"/>
        <c:minorTickMark val="none"/>
        <c:tickLblPos val="none"/>
        <c:crossAx val="101595008"/>
        <c:crosses val="autoZero"/>
        <c:auto val="1"/>
        <c:lblOffset val="100"/>
        <c:baseTimeUnit val="years"/>
      </c:dateAx>
      <c:valAx>
        <c:axId val="10159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9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63.81</c:v>
                </c:pt>
                <c:pt idx="2">
                  <c:v>132.43</c:v>
                </c:pt>
                <c:pt idx="3">
                  <c:v>98.27</c:v>
                </c:pt>
                <c:pt idx="4">
                  <c:v>145.02000000000001</c:v>
                </c:pt>
              </c:numCache>
            </c:numRef>
          </c:val>
        </c:ser>
        <c:dLbls>
          <c:showLegendKey val="0"/>
          <c:showVal val="0"/>
          <c:showCatName val="0"/>
          <c:showSerName val="0"/>
          <c:showPercent val="0"/>
          <c:showBubbleSize val="0"/>
        </c:dLbls>
        <c:gapWidth val="150"/>
        <c:axId val="101625216"/>
        <c:axId val="10163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69.48</c:v>
                </c:pt>
                <c:pt idx="2">
                  <c:v>71.650000000000006</c:v>
                </c:pt>
                <c:pt idx="3">
                  <c:v>85.39</c:v>
                </c:pt>
                <c:pt idx="4">
                  <c:v>88.09</c:v>
                </c:pt>
              </c:numCache>
            </c:numRef>
          </c:val>
          <c:smooth val="0"/>
        </c:ser>
        <c:dLbls>
          <c:showLegendKey val="0"/>
          <c:showVal val="0"/>
          <c:showCatName val="0"/>
          <c:showSerName val="0"/>
          <c:showPercent val="0"/>
          <c:showBubbleSize val="0"/>
        </c:dLbls>
        <c:marker val="1"/>
        <c:smooth val="0"/>
        <c:axId val="101625216"/>
        <c:axId val="101635584"/>
      </c:lineChart>
      <c:dateAx>
        <c:axId val="101625216"/>
        <c:scaling>
          <c:orientation val="minMax"/>
        </c:scaling>
        <c:delete val="1"/>
        <c:axPos val="b"/>
        <c:numFmt formatCode="ge" sourceLinked="1"/>
        <c:majorTickMark val="none"/>
        <c:minorTickMark val="none"/>
        <c:tickLblPos val="none"/>
        <c:crossAx val="101635584"/>
        <c:crosses val="autoZero"/>
        <c:auto val="1"/>
        <c:lblOffset val="100"/>
        <c:baseTimeUnit val="years"/>
      </c:dateAx>
      <c:valAx>
        <c:axId val="10163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2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204.85</c:v>
                </c:pt>
                <c:pt idx="2">
                  <c:v>98.25</c:v>
                </c:pt>
                <c:pt idx="3">
                  <c:v>133.52000000000001</c:v>
                </c:pt>
                <c:pt idx="4">
                  <c:v>97.36</c:v>
                </c:pt>
              </c:numCache>
            </c:numRef>
          </c:val>
        </c:ser>
        <c:dLbls>
          <c:showLegendKey val="0"/>
          <c:showVal val="0"/>
          <c:showCatName val="0"/>
          <c:showSerName val="0"/>
          <c:showPercent val="0"/>
          <c:showBubbleSize val="0"/>
        </c:dLbls>
        <c:gapWidth val="150"/>
        <c:axId val="101407360"/>
        <c:axId val="10141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220.67</c:v>
                </c:pt>
                <c:pt idx="2">
                  <c:v>217.82</c:v>
                </c:pt>
                <c:pt idx="3">
                  <c:v>188.79</c:v>
                </c:pt>
                <c:pt idx="4">
                  <c:v>181.8</c:v>
                </c:pt>
              </c:numCache>
            </c:numRef>
          </c:val>
          <c:smooth val="0"/>
        </c:ser>
        <c:dLbls>
          <c:showLegendKey val="0"/>
          <c:showVal val="0"/>
          <c:showCatName val="0"/>
          <c:showSerName val="0"/>
          <c:showPercent val="0"/>
          <c:showBubbleSize val="0"/>
        </c:dLbls>
        <c:marker val="1"/>
        <c:smooth val="0"/>
        <c:axId val="101407360"/>
        <c:axId val="101413632"/>
      </c:lineChart>
      <c:dateAx>
        <c:axId val="101407360"/>
        <c:scaling>
          <c:orientation val="minMax"/>
        </c:scaling>
        <c:delete val="1"/>
        <c:axPos val="b"/>
        <c:numFmt formatCode="ge" sourceLinked="1"/>
        <c:majorTickMark val="none"/>
        <c:minorTickMark val="none"/>
        <c:tickLblPos val="none"/>
        <c:crossAx val="101413632"/>
        <c:crosses val="autoZero"/>
        <c:auto val="1"/>
        <c:lblOffset val="100"/>
        <c:baseTimeUnit val="years"/>
      </c:dateAx>
      <c:valAx>
        <c:axId val="1014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0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22"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岩手県　矢巾町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Cc1</v>
      </c>
      <c r="X8" s="73"/>
      <c r="Y8" s="73"/>
      <c r="Z8" s="73"/>
      <c r="AA8" s="73"/>
      <c r="AB8" s="73"/>
      <c r="AC8" s="73"/>
      <c r="AD8" s="74" t="s">
        <v>119</v>
      </c>
      <c r="AE8" s="74"/>
      <c r="AF8" s="74"/>
      <c r="AG8" s="74"/>
      <c r="AH8" s="74"/>
      <c r="AI8" s="74"/>
      <c r="AJ8" s="74"/>
      <c r="AK8" s="4"/>
      <c r="AL8" s="68">
        <f>データ!S6</f>
        <v>27243</v>
      </c>
      <c r="AM8" s="68"/>
      <c r="AN8" s="68"/>
      <c r="AO8" s="68"/>
      <c r="AP8" s="68"/>
      <c r="AQ8" s="68"/>
      <c r="AR8" s="68"/>
      <c r="AS8" s="68"/>
      <c r="AT8" s="67">
        <f>データ!T6</f>
        <v>67.319999999999993</v>
      </c>
      <c r="AU8" s="67"/>
      <c r="AV8" s="67"/>
      <c r="AW8" s="67"/>
      <c r="AX8" s="67"/>
      <c r="AY8" s="67"/>
      <c r="AZ8" s="67"/>
      <c r="BA8" s="67"/>
      <c r="BB8" s="67">
        <f>データ!U6</f>
        <v>404.68</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63.07</v>
      </c>
      <c r="J10" s="67"/>
      <c r="K10" s="67"/>
      <c r="L10" s="67"/>
      <c r="M10" s="67"/>
      <c r="N10" s="67"/>
      <c r="O10" s="67"/>
      <c r="P10" s="67">
        <f>データ!P6</f>
        <v>76.83</v>
      </c>
      <c r="Q10" s="67"/>
      <c r="R10" s="67"/>
      <c r="S10" s="67"/>
      <c r="T10" s="67"/>
      <c r="U10" s="67"/>
      <c r="V10" s="67"/>
      <c r="W10" s="67">
        <f>データ!Q6</f>
        <v>70.2</v>
      </c>
      <c r="X10" s="67"/>
      <c r="Y10" s="67"/>
      <c r="Z10" s="67"/>
      <c r="AA10" s="67"/>
      <c r="AB10" s="67"/>
      <c r="AC10" s="67"/>
      <c r="AD10" s="68">
        <f>データ!R6</f>
        <v>3105</v>
      </c>
      <c r="AE10" s="68"/>
      <c r="AF10" s="68"/>
      <c r="AG10" s="68"/>
      <c r="AH10" s="68"/>
      <c r="AI10" s="68"/>
      <c r="AJ10" s="68"/>
      <c r="AK10" s="2"/>
      <c r="AL10" s="68">
        <f>データ!V6</f>
        <v>20970</v>
      </c>
      <c r="AM10" s="68"/>
      <c r="AN10" s="68"/>
      <c r="AO10" s="68"/>
      <c r="AP10" s="68"/>
      <c r="AQ10" s="68"/>
      <c r="AR10" s="68"/>
      <c r="AS10" s="68"/>
      <c r="AT10" s="67">
        <f>データ!W6</f>
        <v>7.93</v>
      </c>
      <c r="AU10" s="67"/>
      <c r="AV10" s="67"/>
      <c r="AW10" s="67"/>
      <c r="AX10" s="67"/>
      <c r="AY10" s="67"/>
      <c r="AZ10" s="67"/>
      <c r="BA10" s="67"/>
      <c r="BB10" s="67">
        <f>データ!X6</f>
        <v>2644.39</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33227</v>
      </c>
      <c r="D6" s="34">
        <f t="shared" si="3"/>
        <v>46</v>
      </c>
      <c r="E6" s="34">
        <f t="shared" si="3"/>
        <v>17</v>
      </c>
      <c r="F6" s="34">
        <f t="shared" si="3"/>
        <v>1</v>
      </c>
      <c r="G6" s="34">
        <f t="shared" si="3"/>
        <v>0</v>
      </c>
      <c r="H6" s="34" t="str">
        <f t="shared" si="3"/>
        <v>岩手県　矢巾町</v>
      </c>
      <c r="I6" s="34" t="str">
        <f t="shared" si="3"/>
        <v>法適用</v>
      </c>
      <c r="J6" s="34" t="str">
        <f t="shared" si="3"/>
        <v>下水道事業</v>
      </c>
      <c r="K6" s="34" t="str">
        <f t="shared" si="3"/>
        <v>公共下水道</v>
      </c>
      <c r="L6" s="34" t="str">
        <f t="shared" si="3"/>
        <v>Cc1</v>
      </c>
      <c r="M6" s="34">
        <f t="shared" si="3"/>
        <v>0</v>
      </c>
      <c r="N6" s="35" t="str">
        <f t="shared" si="3"/>
        <v>-</v>
      </c>
      <c r="O6" s="35">
        <f t="shared" si="3"/>
        <v>63.07</v>
      </c>
      <c r="P6" s="35">
        <f t="shared" si="3"/>
        <v>76.83</v>
      </c>
      <c r="Q6" s="35">
        <f t="shared" si="3"/>
        <v>70.2</v>
      </c>
      <c r="R6" s="35">
        <f t="shared" si="3"/>
        <v>3105</v>
      </c>
      <c r="S6" s="35">
        <f t="shared" si="3"/>
        <v>27243</v>
      </c>
      <c r="T6" s="35">
        <f t="shared" si="3"/>
        <v>67.319999999999993</v>
      </c>
      <c r="U6" s="35">
        <f t="shared" si="3"/>
        <v>404.68</v>
      </c>
      <c r="V6" s="35">
        <f t="shared" si="3"/>
        <v>20970</v>
      </c>
      <c r="W6" s="35">
        <f t="shared" si="3"/>
        <v>7.93</v>
      </c>
      <c r="X6" s="35">
        <f t="shared" si="3"/>
        <v>2644.39</v>
      </c>
      <c r="Y6" s="36" t="str">
        <f>IF(Y7="",NA(),Y7)</f>
        <v>-</v>
      </c>
      <c r="Z6" s="36">
        <f t="shared" ref="Z6:AH6" si="4">IF(Z7="",NA(),Z7)</f>
        <v>91.74</v>
      </c>
      <c r="AA6" s="36">
        <f t="shared" si="4"/>
        <v>125.49</v>
      </c>
      <c r="AB6" s="36">
        <f t="shared" si="4"/>
        <v>131.16999999999999</v>
      </c>
      <c r="AC6" s="36">
        <f t="shared" si="4"/>
        <v>104.94</v>
      </c>
      <c r="AD6" s="36" t="str">
        <f t="shared" si="4"/>
        <v>-</v>
      </c>
      <c r="AE6" s="36">
        <f t="shared" si="4"/>
        <v>102.73</v>
      </c>
      <c r="AF6" s="36">
        <f t="shared" si="4"/>
        <v>108.56</v>
      </c>
      <c r="AG6" s="36">
        <f t="shared" si="4"/>
        <v>115.25</v>
      </c>
      <c r="AH6" s="36">
        <f t="shared" si="4"/>
        <v>105.98</v>
      </c>
      <c r="AI6" s="35" t="str">
        <f>IF(AI7="","",IF(AI7="-","【-】","【"&amp;SUBSTITUTE(TEXT(AI7,"#,##0.00"),"-","△")&amp;"】"))</f>
        <v>【108.57】</v>
      </c>
      <c r="AJ6" s="36" t="str">
        <f>IF(AJ7="",NA(),AJ7)</f>
        <v>-</v>
      </c>
      <c r="AK6" s="36">
        <f t="shared" ref="AK6:AS6" si="5">IF(AK7="",NA(),AK7)</f>
        <v>16.07</v>
      </c>
      <c r="AL6" s="35">
        <f t="shared" si="5"/>
        <v>0</v>
      </c>
      <c r="AM6" s="35">
        <f t="shared" si="5"/>
        <v>0</v>
      </c>
      <c r="AN6" s="35">
        <f t="shared" si="5"/>
        <v>0</v>
      </c>
      <c r="AO6" s="36" t="str">
        <f t="shared" si="5"/>
        <v>-</v>
      </c>
      <c r="AP6" s="36">
        <f t="shared" si="5"/>
        <v>149.66</v>
      </c>
      <c r="AQ6" s="36">
        <f t="shared" si="5"/>
        <v>100.32</v>
      </c>
      <c r="AR6" s="36">
        <f t="shared" si="5"/>
        <v>19.440000000000001</v>
      </c>
      <c r="AS6" s="36">
        <f t="shared" si="5"/>
        <v>41.15</v>
      </c>
      <c r="AT6" s="35" t="str">
        <f>IF(AT7="","",IF(AT7="-","【-】","【"&amp;SUBSTITUTE(TEXT(AT7,"#,##0.00"),"-","△")&amp;"】"))</f>
        <v>【4.38】</v>
      </c>
      <c r="AU6" s="36" t="str">
        <f>IF(AU7="",NA(),AU7)</f>
        <v>-</v>
      </c>
      <c r="AV6" s="36">
        <f t="shared" ref="AV6:BD6" si="6">IF(AV7="",NA(),AV7)</f>
        <v>216.98</v>
      </c>
      <c r="AW6" s="36">
        <f t="shared" si="6"/>
        <v>128.1</v>
      </c>
      <c r="AX6" s="36">
        <f t="shared" si="6"/>
        <v>135.88</v>
      </c>
      <c r="AY6" s="36">
        <f t="shared" si="6"/>
        <v>135.80000000000001</v>
      </c>
      <c r="AZ6" s="36" t="str">
        <f t="shared" si="6"/>
        <v>-</v>
      </c>
      <c r="BA6" s="36">
        <f t="shared" si="6"/>
        <v>246.4</v>
      </c>
      <c r="BB6" s="36">
        <f t="shared" si="6"/>
        <v>49.23</v>
      </c>
      <c r="BC6" s="36">
        <f t="shared" si="6"/>
        <v>71.52</v>
      </c>
      <c r="BD6" s="36">
        <f t="shared" si="6"/>
        <v>88.12</v>
      </c>
      <c r="BE6" s="35" t="str">
        <f>IF(BE7="","",IF(BE7="-","【-】","【"&amp;SUBSTITUTE(TEXT(BE7,"#,##0.00"),"-","△")&amp;"】"))</f>
        <v>【59.95】</v>
      </c>
      <c r="BF6" s="36" t="str">
        <f>IF(BF7="",NA(),BF7)</f>
        <v>-</v>
      </c>
      <c r="BG6" s="36">
        <f t="shared" ref="BG6:BO6" si="7">IF(BG7="",NA(),BG7)</f>
        <v>1364.13</v>
      </c>
      <c r="BH6" s="36">
        <f t="shared" si="7"/>
        <v>1313.64</v>
      </c>
      <c r="BI6" s="36">
        <f t="shared" si="7"/>
        <v>1397.35</v>
      </c>
      <c r="BJ6" s="36">
        <f t="shared" si="7"/>
        <v>1438.15</v>
      </c>
      <c r="BK6" s="36" t="str">
        <f t="shared" si="7"/>
        <v>-</v>
      </c>
      <c r="BL6" s="36">
        <f t="shared" si="7"/>
        <v>1209.95</v>
      </c>
      <c r="BM6" s="36">
        <f t="shared" si="7"/>
        <v>1136.5</v>
      </c>
      <c r="BN6" s="36">
        <f t="shared" si="7"/>
        <v>862.87</v>
      </c>
      <c r="BO6" s="36">
        <f t="shared" si="7"/>
        <v>716.96</v>
      </c>
      <c r="BP6" s="35" t="str">
        <f>IF(BP7="","",IF(BP7="-","【-】","【"&amp;SUBSTITUTE(TEXT(BP7,"#,##0.00"),"-","△")&amp;"】"))</f>
        <v>【728.30】</v>
      </c>
      <c r="BQ6" s="36" t="str">
        <f>IF(BQ7="",NA(),BQ7)</f>
        <v>-</v>
      </c>
      <c r="BR6" s="36">
        <f t="shared" ref="BR6:BZ6" si="8">IF(BR7="",NA(),BR7)</f>
        <v>63.81</v>
      </c>
      <c r="BS6" s="36">
        <f t="shared" si="8"/>
        <v>132.43</v>
      </c>
      <c r="BT6" s="36">
        <f t="shared" si="8"/>
        <v>98.27</v>
      </c>
      <c r="BU6" s="36">
        <f t="shared" si="8"/>
        <v>145.02000000000001</v>
      </c>
      <c r="BV6" s="36" t="str">
        <f t="shared" si="8"/>
        <v>-</v>
      </c>
      <c r="BW6" s="36">
        <f t="shared" si="8"/>
        <v>69.48</v>
      </c>
      <c r="BX6" s="36">
        <f t="shared" si="8"/>
        <v>71.650000000000006</v>
      </c>
      <c r="BY6" s="36">
        <f t="shared" si="8"/>
        <v>85.39</v>
      </c>
      <c r="BZ6" s="36">
        <f t="shared" si="8"/>
        <v>88.09</v>
      </c>
      <c r="CA6" s="35" t="str">
        <f>IF(CA7="","",IF(CA7="-","【-】","【"&amp;SUBSTITUTE(TEXT(CA7,"#,##0.00"),"-","△")&amp;"】"))</f>
        <v>【100.04】</v>
      </c>
      <c r="CB6" s="36" t="str">
        <f>IF(CB7="",NA(),CB7)</f>
        <v>-</v>
      </c>
      <c r="CC6" s="36">
        <f t="shared" ref="CC6:CK6" si="9">IF(CC7="",NA(),CC7)</f>
        <v>204.85</v>
      </c>
      <c r="CD6" s="36">
        <f t="shared" si="9"/>
        <v>98.25</v>
      </c>
      <c r="CE6" s="36">
        <f t="shared" si="9"/>
        <v>133.52000000000001</v>
      </c>
      <c r="CF6" s="36">
        <f t="shared" si="9"/>
        <v>97.36</v>
      </c>
      <c r="CG6" s="36" t="str">
        <f t="shared" si="9"/>
        <v>-</v>
      </c>
      <c r="CH6" s="36">
        <f t="shared" si="9"/>
        <v>220.67</v>
      </c>
      <c r="CI6" s="36">
        <f t="shared" si="9"/>
        <v>217.82</v>
      </c>
      <c r="CJ6" s="36">
        <f t="shared" si="9"/>
        <v>188.79</v>
      </c>
      <c r="CK6" s="36">
        <f t="shared" si="9"/>
        <v>181.8</v>
      </c>
      <c r="CL6" s="35" t="str">
        <f>IF(CL7="","",IF(CL7="-","【-】","【"&amp;SUBSTITUTE(TEXT(CL7,"#,##0.00"),"-","△")&amp;"】"))</f>
        <v>【137.82】</v>
      </c>
      <c r="CM6" s="36" t="str">
        <f>IF(CM7="",NA(),CM7)</f>
        <v>-</v>
      </c>
      <c r="CN6" s="36" t="str">
        <f t="shared" ref="CN6:CV6" si="10">IF(CN7="",NA(),CN7)</f>
        <v>-</v>
      </c>
      <c r="CO6" s="36">
        <f t="shared" si="10"/>
        <v>60.7</v>
      </c>
      <c r="CP6" s="36">
        <f t="shared" si="10"/>
        <v>60.7</v>
      </c>
      <c r="CQ6" s="36" t="str">
        <f t="shared" si="10"/>
        <v>-</v>
      </c>
      <c r="CR6" s="36" t="str">
        <f t="shared" si="10"/>
        <v>-</v>
      </c>
      <c r="CS6" s="36">
        <f t="shared" si="10"/>
        <v>55.81</v>
      </c>
      <c r="CT6" s="36">
        <f t="shared" si="10"/>
        <v>54.44</v>
      </c>
      <c r="CU6" s="36">
        <f t="shared" si="10"/>
        <v>59.4</v>
      </c>
      <c r="CV6" s="36">
        <f t="shared" si="10"/>
        <v>59.35</v>
      </c>
      <c r="CW6" s="35" t="str">
        <f>IF(CW7="","",IF(CW7="-","【-】","【"&amp;SUBSTITUTE(TEXT(CW7,"#,##0.00"),"-","△")&amp;"】"))</f>
        <v>【60.09】</v>
      </c>
      <c r="CX6" s="36" t="str">
        <f>IF(CX7="",NA(),CX7)</f>
        <v>-</v>
      </c>
      <c r="CY6" s="36">
        <f t="shared" ref="CY6:DG6" si="11">IF(CY7="",NA(),CY7)</f>
        <v>94.68</v>
      </c>
      <c r="CZ6" s="36">
        <f t="shared" si="11"/>
        <v>94.81</v>
      </c>
      <c r="DA6" s="36">
        <f t="shared" si="11"/>
        <v>95.02</v>
      </c>
      <c r="DB6" s="36">
        <f t="shared" si="11"/>
        <v>95.81</v>
      </c>
      <c r="DC6" s="36" t="str">
        <f t="shared" si="11"/>
        <v>-</v>
      </c>
      <c r="DD6" s="36">
        <f t="shared" si="11"/>
        <v>84.41</v>
      </c>
      <c r="DE6" s="36">
        <f t="shared" si="11"/>
        <v>84.2</v>
      </c>
      <c r="DF6" s="36">
        <f t="shared" si="11"/>
        <v>89.81</v>
      </c>
      <c r="DG6" s="36">
        <f t="shared" si="11"/>
        <v>89.88</v>
      </c>
      <c r="DH6" s="35" t="str">
        <f>IF(DH7="","",IF(DH7="-","【-】","【"&amp;SUBSTITUTE(TEXT(DH7,"#,##0.00"),"-","△")&amp;"】"))</f>
        <v>【94.90】</v>
      </c>
      <c r="DI6" s="36" t="str">
        <f>IF(DI7="",NA(),DI7)</f>
        <v>-</v>
      </c>
      <c r="DJ6" s="36">
        <f t="shared" ref="DJ6:DR6" si="12">IF(DJ7="",NA(),DJ7)</f>
        <v>2.68</v>
      </c>
      <c r="DK6" s="36">
        <f t="shared" si="12"/>
        <v>5.21</v>
      </c>
      <c r="DL6" s="36">
        <f t="shared" si="12"/>
        <v>7.47</v>
      </c>
      <c r="DM6" s="36">
        <f t="shared" si="12"/>
        <v>9.59</v>
      </c>
      <c r="DN6" s="36" t="str">
        <f t="shared" si="12"/>
        <v>-</v>
      </c>
      <c r="DO6" s="36">
        <f t="shared" si="12"/>
        <v>11.39</v>
      </c>
      <c r="DP6" s="36">
        <f t="shared" si="12"/>
        <v>21.28</v>
      </c>
      <c r="DQ6" s="36">
        <f t="shared" si="12"/>
        <v>30.5</v>
      </c>
      <c r="DR6" s="36">
        <f t="shared" si="12"/>
        <v>27.12</v>
      </c>
      <c r="DS6" s="35" t="str">
        <f>IF(DS7="","",IF(DS7="-","【-】","【"&amp;SUBSTITUTE(TEXT(DS7,"#,##0.00"),"-","△")&amp;"】"))</f>
        <v>【37.36】</v>
      </c>
      <c r="DT6" s="36" t="str">
        <f>IF(DT7="",NA(),DT7)</f>
        <v>-</v>
      </c>
      <c r="DU6" s="35">
        <f t="shared" ref="DU6:EC6" si="13">IF(DU7="",NA(),DU7)</f>
        <v>0</v>
      </c>
      <c r="DV6" s="35">
        <f t="shared" si="13"/>
        <v>0</v>
      </c>
      <c r="DW6" s="35">
        <f t="shared" si="13"/>
        <v>0</v>
      </c>
      <c r="DX6" s="35">
        <f t="shared" si="13"/>
        <v>0</v>
      </c>
      <c r="DY6" s="36" t="str">
        <f t="shared" si="13"/>
        <v>-</v>
      </c>
      <c r="DZ6" s="36">
        <f t="shared" si="13"/>
        <v>0.78</v>
      </c>
      <c r="EA6" s="35">
        <f t="shared" si="13"/>
        <v>0</v>
      </c>
      <c r="EB6" s="36">
        <f t="shared" si="13"/>
        <v>3</v>
      </c>
      <c r="EC6" s="36">
        <f t="shared" si="13"/>
        <v>1.93</v>
      </c>
      <c r="ED6" s="35" t="str">
        <f>IF(ED7="","",IF(ED7="-","【-】","【"&amp;SUBSTITUTE(TEXT(ED7,"#,##0.00"),"-","△")&amp;"】"))</f>
        <v>【4.96】</v>
      </c>
      <c r="EE6" s="36" t="str">
        <f>IF(EE7="",NA(),EE7)</f>
        <v>-</v>
      </c>
      <c r="EF6" s="36">
        <f t="shared" ref="EF6:EN6" si="14">IF(EF7="",NA(),EF7)</f>
        <v>0.03</v>
      </c>
      <c r="EG6" s="36">
        <f t="shared" si="14"/>
        <v>0.02</v>
      </c>
      <c r="EH6" s="35">
        <f t="shared" si="14"/>
        <v>0</v>
      </c>
      <c r="EI6" s="35">
        <f t="shared" si="14"/>
        <v>0</v>
      </c>
      <c r="EJ6" s="36" t="str">
        <f t="shared" si="14"/>
        <v>-</v>
      </c>
      <c r="EK6" s="36">
        <f t="shared" si="14"/>
        <v>7.0000000000000007E-2</v>
      </c>
      <c r="EL6" s="36">
        <f t="shared" si="14"/>
        <v>0.04</v>
      </c>
      <c r="EM6" s="36">
        <f t="shared" si="14"/>
        <v>0.09</v>
      </c>
      <c r="EN6" s="36">
        <f t="shared" si="14"/>
        <v>0.19</v>
      </c>
      <c r="EO6" s="35" t="str">
        <f>IF(EO7="","",IF(EO7="-","【-】","【"&amp;SUBSTITUTE(TEXT(EO7,"#,##0.00"),"-","△")&amp;"】"))</f>
        <v>【0.27】</v>
      </c>
    </row>
    <row r="7" spans="1:148" s="37" customFormat="1">
      <c r="A7" s="29"/>
      <c r="B7" s="38">
        <v>2016</v>
      </c>
      <c r="C7" s="38">
        <v>33227</v>
      </c>
      <c r="D7" s="38">
        <v>46</v>
      </c>
      <c r="E7" s="38">
        <v>17</v>
      </c>
      <c r="F7" s="38">
        <v>1</v>
      </c>
      <c r="G7" s="38">
        <v>0</v>
      </c>
      <c r="H7" s="38" t="s">
        <v>108</v>
      </c>
      <c r="I7" s="38" t="s">
        <v>109</v>
      </c>
      <c r="J7" s="38" t="s">
        <v>110</v>
      </c>
      <c r="K7" s="38" t="s">
        <v>111</v>
      </c>
      <c r="L7" s="38" t="s">
        <v>112</v>
      </c>
      <c r="M7" s="38"/>
      <c r="N7" s="39" t="s">
        <v>113</v>
      </c>
      <c r="O7" s="39">
        <v>63.07</v>
      </c>
      <c r="P7" s="39">
        <v>76.83</v>
      </c>
      <c r="Q7" s="39">
        <v>70.2</v>
      </c>
      <c r="R7" s="39">
        <v>3105</v>
      </c>
      <c r="S7" s="39">
        <v>27243</v>
      </c>
      <c r="T7" s="39">
        <v>67.319999999999993</v>
      </c>
      <c r="U7" s="39">
        <v>404.68</v>
      </c>
      <c r="V7" s="39">
        <v>20970</v>
      </c>
      <c r="W7" s="39">
        <v>7.93</v>
      </c>
      <c r="X7" s="39">
        <v>2644.39</v>
      </c>
      <c r="Y7" s="39" t="s">
        <v>113</v>
      </c>
      <c r="Z7" s="39">
        <v>91.74</v>
      </c>
      <c r="AA7" s="39">
        <v>125.49</v>
      </c>
      <c r="AB7" s="39">
        <v>131.16999999999999</v>
      </c>
      <c r="AC7" s="39">
        <v>104.94</v>
      </c>
      <c r="AD7" s="39" t="s">
        <v>113</v>
      </c>
      <c r="AE7" s="39">
        <v>102.73</v>
      </c>
      <c r="AF7" s="39">
        <v>108.56</v>
      </c>
      <c r="AG7" s="39">
        <v>115.25</v>
      </c>
      <c r="AH7" s="39">
        <v>105.98</v>
      </c>
      <c r="AI7" s="39">
        <v>108.57</v>
      </c>
      <c r="AJ7" s="39" t="s">
        <v>113</v>
      </c>
      <c r="AK7" s="39">
        <v>16.07</v>
      </c>
      <c r="AL7" s="39">
        <v>0</v>
      </c>
      <c r="AM7" s="39">
        <v>0</v>
      </c>
      <c r="AN7" s="39">
        <v>0</v>
      </c>
      <c r="AO7" s="39" t="s">
        <v>113</v>
      </c>
      <c r="AP7" s="39">
        <v>149.66</v>
      </c>
      <c r="AQ7" s="39">
        <v>100.32</v>
      </c>
      <c r="AR7" s="39">
        <v>19.440000000000001</v>
      </c>
      <c r="AS7" s="39">
        <v>41.15</v>
      </c>
      <c r="AT7" s="39">
        <v>4.38</v>
      </c>
      <c r="AU7" s="39" t="s">
        <v>113</v>
      </c>
      <c r="AV7" s="39">
        <v>216.98</v>
      </c>
      <c r="AW7" s="39">
        <v>128.1</v>
      </c>
      <c r="AX7" s="39">
        <v>135.88</v>
      </c>
      <c r="AY7" s="39">
        <v>135.80000000000001</v>
      </c>
      <c r="AZ7" s="39" t="s">
        <v>113</v>
      </c>
      <c r="BA7" s="39">
        <v>246.4</v>
      </c>
      <c r="BB7" s="39">
        <v>49.23</v>
      </c>
      <c r="BC7" s="39">
        <v>71.52</v>
      </c>
      <c r="BD7" s="39">
        <v>88.12</v>
      </c>
      <c r="BE7" s="39">
        <v>59.95</v>
      </c>
      <c r="BF7" s="39" t="s">
        <v>113</v>
      </c>
      <c r="BG7" s="39">
        <v>1364.13</v>
      </c>
      <c r="BH7" s="39">
        <v>1313.64</v>
      </c>
      <c r="BI7" s="39">
        <v>1397.35</v>
      </c>
      <c r="BJ7" s="39">
        <v>1438.15</v>
      </c>
      <c r="BK7" s="39" t="s">
        <v>113</v>
      </c>
      <c r="BL7" s="39">
        <v>1209.95</v>
      </c>
      <c r="BM7" s="39">
        <v>1136.5</v>
      </c>
      <c r="BN7" s="39">
        <v>862.87</v>
      </c>
      <c r="BO7" s="39">
        <v>716.96</v>
      </c>
      <c r="BP7" s="39">
        <v>728.3</v>
      </c>
      <c r="BQ7" s="39" t="s">
        <v>113</v>
      </c>
      <c r="BR7" s="39">
        <v>63.81</v>
      </c>
      <c r="BS7" s="39">
        <v>132.43</v>
      </c>
      <c r="BT7" s="39">
        <v>98.27</v>
      </c>
      <c r="BU7" s="39">
        <v>145.02000000000001</v>
      </c>
      <c r="BV7" s="39" t="s">
        <v>113</v>
      </c>
      <c r="BW7" s="39">
        <v>69.48</v>
      </c>
      <c r="BX7" s="39">
        <v>71.650000000000006</v>
      </c>
      <c r="BY7" s="39">
        <v>85.39</v>
      </c>
      <c r="BZ7" s="39">
        <v>88.09</v>
      </c>
      <c r="CA7" s="39">
        <v>100.04</v>
      </c>
      <c r="CB7" s="39" t="s">
        <v>113</v>
      </c>
      <c r="CC7" s="39">
        <v>204.85</v>
      </c>
      <c r="CD7" s="39">
        <v>98.25</v>
      </c>
      <c r="CE7" s="39">
        <v>133.52000000000001</v>
      </c>
      <c r="CF7" s="39">
        <v>97.36</v>
      </c>
      <c r="CG7" s="39" t="s">
        <v>113</v>
      </c>
      <c r="CH7" s="39">
        <v>220.67</v>
      </c>
      <c r="CI7" s="39">
        <v>217.82</v>
      </c>
      <c r="CJ7" s="39">
        <v>188.79</v>
      </c>
      <c r="CK7" s="39">
        <v>181.8</v>
      </c>
      <c r="CL7" s="39">
        <v>137.82</v>
      </c>
      <c r="CM7" s="39" t="s">
        <v>113</v>
      </c>
      <c r="CN7" s="39" t="s">
        <v>113</v>
      </c>
      <c r="CO7" s="39">
        <v>60.7</v>
      </c>
      <c r="CP7" s="39">
        <v>60.7</v>
      </c>
      <c r="CQ7" s="39" t="s">
        <v>113</v>
      </c>
      <c r="CR7" s="39" t="s">
        <v>113</v>
      </c>
      <c r="CS7" s="39">
        <v>55.81</v>
      </c>
      <c r="CT7" s="39">
        <v>54.44</v>
      </c>
      <c r="CU7" s="39">
        <v>59.4</v>
      </c>
      <c r="CV7" s="39">
        <v>59.35</v>
      </c>
      <c r="CW7" s="39">
        <v>60.09</v>
      </c>
      <c r="CX7" s="39" t="s">
        <v>113</v>
      </c>
      <c r="CY7" s="39">
        <v>94.68</v>
      </c>
      <c r="CZ7" s="39">
        <v>94.81</v>
      </c>
      <c r="DA7" s="39">
        <v>95.02</v>
      </c>
      <c r="DB7" s="39">
        <v>95.81</v>
      </c>
      <c r="DC7" s="39" t="s">
        <v>113</v>
      </c>
      <c r="DD7" s="39">
        <v>84.41</v>
      </c>
      <c r="DE7" s="39">
        <v>84.2</v>
      </c>
      <c r="DF7" s="39">
        <v>89.81</v>
      </c>
      <c r="DG7" s="39">
        <v>89.88</v>
      </c>
      <c r="DH7" s="39">
        <v>94.9</v>
      </c>
      <c r="DI7" s="39" t="s">
        <v>113</v>
      </c>
      <c r="DJ7" s="39">
        <v>2.68</v>
      </c>
      <c r="DK7" s="39">
        <v>5.21</v>
      </c>
      <c r="DL7" s="39">
        <v>7.47</v>
      </c>
      <c r="DM7" s="39">
        <v>9.59</v>
      </c>
      <c r="DN7" s="39" t="s">
        <v>113</v>
      </c>
      <c r="DO7" s="39">
        <v>11.39</v>
      </c>
      <c r="DP7" s="39">
        <v>21.28</v>
      </c>
      <c r="DQ7" s="39">
        <v>30.5</v>
      </c>
      <c r="DR7" s="39">
        <v>27.12</v>
      </c>
      <c r="DS7" s="39">
        <v>37.36</v>
      </c>
      <c r="DT7" s="39" t="s">
        <v>113</v>
      </c>
      <c r="DU7" s="39">
        <v>0</v>
      </c>
      <c r="DV7" s="39">
        <v>0</v>
      </c>
      <c r="DW7" s="39">
        <v>0</v>
      </c>
      <c r="DX7" s="39">
        <v>0</v>
      </c>
      <c r="DY7" s="39" t="s">
        <v>113</v>
      </c>
      <c r="DZ7" s="39">
        <v>0.78</v>
      </c>
      <c r="EA7" s="39">
        <v>0</v>
      </c>
      <c r="EB7" s="39">
        <v>3</v>
      </c>
      <c r="EC7" s="39">
        <v>1.93</v>
      </c>
      <c r="ED7" s="39">
        <v>4.96</v>
      </c>
      <c r="EE7" s="39" t="s">
        <v>113</v>
      </c>
      <c r="EF7" s="39">
        <v>0.03</v>
      </c>
      <c r="EG7" s="39">
        <v>0.02</v>
      </c>
      <c r="EH7" s="39">
        <v>0</v>
      </c>
      <c r="EI7" s="39">
        <v>0</v>
      </c>
      <c r="EJ7" s="39" t="s">
        <v>113</v>
      </c>
      <c r="EK7" s="39">
        <v>7.0000000000000007E-2</v>
      </c>
      <c r="EL7" s="39">
        <v>0.04</v>
      </c>
      <c r="EM7" s="39">
        <v>0.09</v>
      </c>
      <c r="EN7" s="39">
        <v>0.19</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